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BUSINESS\Marketing\NE\Marketing Initiative - COVID 19\PPP\Webinar 5.8.2020 at 11am Loan Forgiveness Data\"/>
    </mc:Choice>
  </mc:AlternateContent>
  <bookViews>
    <workbookView xWindow="0" yWindow="0" windowWidth="28800" windowHeight="114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Q29" i="1"/>
  <c r="Q28" i="1"/>
  <c r="Q26" i="1"/>
  <c r="Q23" i="1"/>
  <c r="Q21" i="1"/>
  <c r="Q20" i="1"/>
  <c r="Q19" i="1"/>
  <c r="Q15" i="1"/>
  <c r="Q10" i="1"/>
  <c r="P31" i="1"/>
  <c r="M31" i="1"/>
  <c r="L31" i="1"/>
  <c r="J31" i="1"/>
  <c r="I31" i="1"/>
  <c r="D28" i="1"/>
  <c r="G28" i="1" s="1"/>
  <c r="F27" i="1"/>
  <c r="Q27" i="1" s="1"/>
  <c r="O26" i="1"/>
  <c r="F25" i="1"/>
  <c r="Q25" i="1" s="1"/>
  <c r="E24" i="1"/>
  <c r="Q24" i="1" s="1"/>
  <c r="K23" i="1"/>
  <c r="N22" i="1"/>
  <c r="Q22" i="1" s="1"/>
  <c r="H21" i="1"/>
  <c r="F20" i="1"/>
  <c r="F31" i="1" s="1"/>
  <c r="E19" i="1"/>
  <c r="D31" i="1"/>
  <c r="K13" i="1"/>
  <c r="Q13" i="1" s="1"/>
  <c r="F17" i="1"/>
  <c r="Q17" i="1" s="1"/>
  <c r="O16" i="1"/>
  <c r="Q16" i="1" s="1"/>
  <c r="F15" i="1"/>
  <c r="E14" i="1"/>
  <c r="Q14" i="1" s="1"/>
  <c r="D18" i="1"/>
  <c r="G18" i="1" s="1"/>
  <c r="N12" i="1"/>
  <c r="N31" i="1" s="1"/>
  <c r="H11" i="1"/>
  <c r="H31" i="1" s="1"/>
  <c r="F10" i="1"/>
  <c r="E9" i="1"/>
  <c r="Q9" i="1" s="1"/>
  <c r="B5" i="1"/>
  <c r="G31" i="1" l="1"/>
  <c r="Q18" i="1"/>
  <c r="K31" i="1"/>
  <c r="E31" i="1"/>
  <c r="E33" i="1" s="1"/>
  <c r="E34" i="1" s="1"/>
  <c r="Q11" i="1"/>
  <c r="Q31" i="1" s="1"/>
  <c r="O31" i="1"/>
  <c r="Q12" i="1"/>
</calcChain>
</file>

<file path=xl/sharedStrings.xml><?xml version="1.0" encoding="utf-8"?>
<sst xmlns="http://schemas.openxmlformats.org/spreadsheetml/2006/main" count="71" uniqueCount="41">
  <si>
    <t>PPP Loan Forgiveness Expense Tracking</t>
  </si>
  <si>
    <t>Loan Funding Date</t>
  </si>
  <si>
    <t>8 weeks ends</t>
  </si>
  <si>
    <t>Loan Amount</t>
  </si>
  <si>
    <t>Description</t>
  </si>
  <si>
    <t>Vendor</t>
  </si>
  <si>
    <t>Company</t>
  </si>
  <si>
    <t>Health Ins</t>
  </si>
  <si>
    <t>Retirement</t>
  </si>
  <si>
    <t>Company Paid Only</t>
  </si>
  <si>
    <t>Rent</t>
  </si>
  <si>
    <t>Building</t>
  </si>
  <si>
    <t>Other</t>
  </si>
  <si>
    <t>Mortgage</t>
  </si>
  <si>
    <t>Interest</t>
  </si>
  <si>
    <t>Electric</t>
  </si>
  <si>
    <t>Gas</t>
  </si>
  <si>
    <t>Water</t>
  </si>
  <si>
    <t>Telephone</t>
  </si>
  <si>
    <t>Internet</t>
  </si>
  <si>
    <t>Amount</t>
  </si>
  <si>
    <t>Check</t>
  </si>
  <si>
    <t>Figure</t>
  </si>
  <si>
    <t>Payroll</t>
  </si>
  <si>
    <t>Employees</t>
  </si>
  <si>
    <t>Health Ins withheld</t>
  </si>
  <si>
    <t>Landlord</t>
  </si>
  <si>
    <t>Phone Co</t>
  </si>
  <si>
    <t>Elec Co</t>
  </si>
  <si>
    <t>Health Insurance</t>
  </si>
  <si>
    <t>Ins Co</t>
  </si>
  <si>
    <t>Retirement match</t>
  </si>
  <si>
    <t>Date</t>
  </si>
  <si>
    <t>Total</t>
  </si>
  <si>
    <t>Payroll costs</t>
  </si>
  <si>
    <t>Payroll cost percentage - needs to be &gt;75%</t>
  </si>
  <si>
    <t>Trans-</t>
  </si>
  <si>
    <t>portation</t>
  </si>
  <si>
    <t>Gross</t>
  </si>
  <si>
    <t>Wages</t>
  </si>
  <si>
    <t>Inv 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</si>
</sst>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m/d/yy;@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43" fontId="0" fillId="0" borderId="0" xfId="0" applyNumberFormat="1"/>
    <xf numFmtId="0" fontId="2" fillId="0" borderId="0" xfId="0" applyFont="1" applyAlignment="1">
      <alignment horizontal="center"/>
    </xf>
    <xf numFmtId="164" fontId="0" fillId="0" borderId="0" xfId="0" applyNumberFormat="1"/>
    <xf numFmtId="165" fontId="0" fillId="0" borderId="0" xfId="1" applyNumberFormat="1" applyFont="1"/>
    <xf numFmtId="43" fontId="0" fillId="0" borderId="1" xfId="0" applyNumberForma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455083</xdr:colOff>
      <xdr:row>0</xdr:row>
      <xdr:rowOff>74037</xdr:rowOff>
    </xdr:from>
    <xdr:to>
      <xdr:col>16</xdr:col>
      <xdr:colOff>298450</xdr:colOff>
      <xdr:row>4</xdr:row>
      <xdr:rowOff>4463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045" t="37058" r="30801" b="52083"/>
        <a:stretch/>
      </xdr:blipFill>
      <xdr:spPr>
        <a:xfrm>
          <a:off x="10414000" y="74037"/>
          <a:ext cx="1811867" cy="6500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tabSelected="1" view="pageBreakPreview" zoomScale="60" zoomScaleNormal="100" workbookViewId="0">
      <selection activeCell="D5" sqref="D5"/>
    </sheetView>
  </sheetViews>
  <sheetFormatPr defaultRowHeight="14.5" x14ac:dyDescent="0.35"/>
  <cols>
    <col min="1" max="1" width="21.54296875" customWidth="1"/>
    <col min="2" max="2" width="11.54296875" bestFit="1" customWidth="1"/>
    <col min="3" max="3" width="11.54296875" customWidth="1"/>
    <col min="4" max="4" width="11.54296875" bestFit="1" customWidth="1"/>
    <col min="5" max="5" width="10.54296875" bestFit="1" customWidth="1"/>
    <col min="6" max="6" width="14.81640625" customWidth="1"/>
    <col min="7" max="7" width="13" customWidth="1"/>
    <col min="8" max="8" width="9.54296875" bestFit="1" customWidth="1"/>
    <col min="9" max="9" width="7.54296875" customWidth="1"/>
    <col min="10" max="10" width="9.453125" bestFit="1" customWidth="1"/>
    <col min="11" max="11" width="12.26953125" customWidth="1"/>
    <col min="12" max="12" width="7.1796875" customWidth="1"/>
    <col min="13" max="13" width="6.453125" bestFit="1" customWidth="1"/>
    <col min="14" max="14" width="10.54296875" bestFit="1" customWidth="1"/>
    <col min="15" max="15" width="8.26953125" bestFit="1" customWidth="1"/>
    <col min="16" max="16" width="9.26953125" bestFit="1" customWidth="1"/>
  </cols>
  <sheetData>
    <row r="1" spans="1:17" x14ac:dyDescent="0.35">
      <c r="A1" s="11" t="s">
        <v>0</v>
      </c>
    </row>
    <row r="3" spans="1:17" x14ac:dyDescent="0.35">
      <c r="A3" t="s">
        <v>3</v>
      </c>
      <c r="B3" s="3">
        <v>100000</v>
      </c>
      <c r="C3" s="3"/>
    </row>
    <row r="4" spans="1:17" x14ac:dyDescent="0.35">
      <c r="A4" t="s">
        <v>1</v>
      </c>
      <c r="B4" s="1">
        <v>43952</v>
      </c>
      <c r="C4" s="1"/>
    </row>
    <row r="5" spans="1:17" x14ac:dyDescent="0.35">
      <c r="A5" t="s">
        <v>2</v>
      </c>
      <c r="B5" s="1">
        <f>B4+55</f>
        <v>44007</v>
      </c>
      <c r="C5" s="1"/>
    </row>
    <row r="7" spans="1:17" s="2" customFormat="1" x14ac:dyDescent="0.35">
      <c r="A7" s="8"/>
      <c r="B7" s="8"/>
      <c r="C7" s="8"/>
      <c r="D7" s="8"/>
      <c r="E7" s="8" t="s">
        <v>38</v>
      </c>
      <c r="F7" s="9" t="s">
        <v>9</v>
      </c>
      <c r="G7" s="9"/>
      <c r="H7" s="8" t="s">
        <v>11</v>
      </c>
      <c r="I7" s="8" t="s">
        <v>12</v>
      </c>
      <c r="J7" s="8" t="s">
        <v>13</v>
      </c>
      <c r="K7" s="8"/>
      <c r="L7" s="8"/>
      <c r="M7" s="8"/>
      <c r="N7" s="8"/>
      <c r="O7" s="8"/>
      <c r="P7" s="8" t="s">
        <v>36</v>
      </c>
      <c r="Q7" s="8" t="s">
        <v>21</v>
      </c>
    </row>
    <row r="8" spans="1:17" s="4" customFormat="1" x14ac:dyDescent="0.35">
      <c r="A8" s="10" t="s">
        <v>4</v>
      </c>
      <c r="B8" s="10" t="s">
        <v>5</v>
      </c>
      <c r="C8" s="10" t="s">
        <v>32</v>
      </c>
      <c r="D8" s="10" t="s">
        <v>20</v>
      </c>
      <c r="E8" s="10" t="s">
        <v>39</v>
      </c>
      <c r="F8" s="10" t="s">
        <v>7</v>
      </c>
      <c r="G8" s="10" t="s">
        <v>8</v>
      </c>
      <c r="H8" s="10" t="s">
        <v>10</v>
      </c>
      <c r="I8" s="10" t="s">
        <v>10</v>
      </c>
      <c r="J8" s="10" t="s">
        <v>14</v>
      </c>
      <c r="K8" s="10" t="s">
        <v>15</v>
      </c>
      <c r="L8" s="10" t="s">
        <v>16</v>
      </c>
      <c r="M8" s="10" t="s">
        <v>17</v>
      </c>
      <c r="N8" s="10" t="s">
        <v>18</v>
      </c>
      <c r="O8" s="10" t="s">
        <v>19</v>
      </c>
      <c r="P8" s="10" t="s">
        <v>37</v>
      </c>
      <c r="Q8" s="10" t="s">
        <v>22</v>
      </c>
    </row>
    <row r="9" spans="1:17" x14ac:dyDescent="0.35">
      <c r="A9" t="s">
        <v>23</v>
      </c>
      <c r="B9" t="s">
        <v>24</v>
      </c>
      <c r="C9" s="5">
        <v>43952</v>
      </c>
      <c r="D9" s="3">
        <v>20000</v>
      </c>
      <c r="E9" s="3">
        <f>$D9</f>
        <v>20000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>
        <f>D9-SUM(E9:P9)</f>
        <v>0</v>
      </c>
    </row>
    <row r="10" spans="1:17" x14ac:dyDescent="0.35">
      <c r="A10" t="s">
        <v>25</v>
      </c>
      <c r="B10" t="s">
        <v>24</v>
      </c>
      <c r="C10" s="5">
        <v>43952</v>
      </c>
      <c r="D10" s="3">
        <v>-2000</v>
      </c>
      <c r="E10" s="3"/>
      <c r="F10" s="3">
        <f>$D10</f>
        <v>-2000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>
        <f t="shared" ref="Q10:Q30" si="0">D10-SUM(E10:P10)</f>
        <v>0</v>
      </c>
    </row>
    <row r="11" spans="1:17" x14ac:dyDescent="0.35">
      <c r="A11" t="s">
        <v>10</v>
      </c>
      <c r="B11" t="s">
        <v>26</v>
      </c>
      <c r="C11" s="5">
        <v>43952</v>
      </c>
      <c r="D11" s="3">
        <v>3000</v>
      </c>
      <c r="E11" s="3"/>
      <c r="F11" s="3"/>
      <c r="G11" s="3"/>
      <c r="H11" s="3">
        <f>$D11</f>
        <v>3000</v>
      </c>
      <c r="I11" s="3"/>
      <c r="J11" s="3"/>
      <c r="K11" s="3"/>
      <c r="L11" s="3"/>
      <c r="M11" s="3"/>
      <c r="N11" s="3"/>
      <c r="O11" s="3"/>
      <c r="P11" s="3"/>
      <c r="Q11" s="3">
        <f t="shared" si="0"/>
        <v>0</v>
      </c>
    </row>
    <row r="12" spans="1:17" x14ac:dyDescent="0.35">
      <c r="A12" t="s">
        <v>18</v>
      </c>
      <c r="B12" t="s">
        <v>27</v>
      </c>
      <c r="C12" s="5">
        <v>43961</v>
      </c>
      <c r="D12" s="3">
        <v>650</v>
      </c>
      <c r="E12" s="3"/>
      <c r="F12" s="3"/>
      <c r="G12" s="3"/>
      <c r="H12" s="3"/>
      <c r="I12" s="3"/>
      <c r="J12" s="3"/>
      <c r="K12" s="3"/>
      <c r="L12" s="3"/>
      <c r="M12" s="3"/>
      <c r="N12" s="3">
        <f>$D12</f>
        <v>650</v>
      </c>
      <c r="O12" s="3"/>
      <c r="P12" s="3"/>
      <c r="Q12" s="3">
        <f t="shared" si="0"/>
        <v>0</v>
      </c>
    </row>
    <row r="13" spans="1:17" x14ac:dyDescent="0.35">
      <c r="A13" t="s">
        <v>15</v>
      </c>
      <c r="B13" t="s">
        <v>28</v>
      </c>
      <c r="C13" s="5">
        <v>43961</v>
      </c>
      <c r="D13" s="3">
        <v>900</v>
      </c>
      <c r="E13" s="3"/>
      <c r="F13" s="3"/>
      <c r="G13" s="3"/>
      <c r="H13" s="3"/>
      <c r="I13" s="3"/>
      <c r="J13" s="3"/>
      <c r="K13" s="3">
        <f>$D13</f>
        <v>900</v>
      </c>
      <c r="L13" s="3"/>
      <c r="M13" s="3"/>
      <c r="N13" s="3"/>
      <c r="O13" s="3"/>
      <c r="P13" s="3"/>
      <c r="Q13" s="3">
        <f t="shared" si="0"/>
        <v>0</v>
      </c>
    </row>
    <row r="14" spans="1:17" x14ac:dyDescent="0.35">
      <c r="A14" t="s">
        <v>23</v>
      </c>
      <c r="B14" t="s">
        <v>24</v>
      </c>
      <c r="C14" s="5">
        <v>43967</v>
      </c>
      <c r="D14" s="3">
        <v>20000</v>
      </c>
      <c r="E14" s="3">
        <f>$D14</f>
        <v>20000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>
        <f t="shared" si="0"/>
        <v>0</v>
      </c>
    </row>
    <row r="15" spans="1:17" x14ac:dyDescent="0.35">
      <c r="A15" t="s">
        <v>25</v>
      </c>
      <c r="B15" t="s">
        <v>24</v>
      </c>
      <c r="C15" s="5">
        <v>43967</v>
      </c>
      <c r="D15" s="3">
        <v>-2000</v>
      </c>
      <c r="E15" s="3"/>
      <c r="F15" s="3">
        <f>$D15</f>
        <v>-2000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>
        <f t="shared" si="0"/>
        <v>0</v>
      </c>
    </row>
    <row r="16" spans="1:17" x14ac:dyDescent="0.35">
      <c r="A16" t="s">
        <v>19</v>
      </c>
      <c r="B16" t="s">
        <v>6</v>
      </c>
      <c r="C16" s="5">
        <v>43971</v>
      </c>
      <c r="D16" s="3">
        <v>250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>
        <f>$D16</f>
        <v>250</v>
      </c>
      <c r="P16" s="3"/>
      <c r="Q16" s="3">
        <f t="shared" si="0"/>
        <v>0</v>
      </c>
    </row>
    <row r="17" spans="1:17" x14ac:dyDescent="0.35">
      <c r="A17" t="s">
        <v>29</v>
      </c>
      <c r="B17" t="s">
        <v>30</v>
      </c>
      <c r="C17" s="5">
        <v>43971</v>
      </c>
      <c r="D17" s="3">
        <v>8000</v>
      </c>
      <c r="E17" s="3"/>
      <c r="F17" s="3">
        <f>$D17</f>
        <v>8000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>
        <f t="shared" si="0"/>
        <v>0</v>
      </c>
    </row>
    <row r="18" spans="1:17" x14ac:dyDescent="0.35">
      <c r="A18" t="s">
        <v>31</v>
      </c>
      <c r="B18" t="s">
        <v>40</v>
      </c>
      <c r="C18" s="5">
        <v>43976</v>
      </c>
      <c r="D18" s="3">
        <f>0.03*40000</f>
        <v>1200</v>
      </c>
      <c r="E18" s="3"/>
      <c r="F18" s="3"/>
      <c r="G18" s="3">
        <f>$D18</f>
        <v>1200</v>
      </c>
      <c r="H18" s="3"/>
      <c r="I18" s="3"/>
      <c r="J18" s="3"/>
      <c r="K18" s="3"/>
      <c r="L18" s="3"/>
      <c r="M18" s="3"/>
      <c r="N18" s="3"/>
      <c r="O18" s="3"/>
      <c r="P18" s="3"/>
      <c r="Q18" s="3">
        <f t="shared" si="0"/>
        <v>0</v>
      </c>
    </row>
    <row r="19" spans="1:17" x14ac:dyDescent="0.35">
      <c r="A19" t="s">
        <v>23</v>
      </c>
      <c r="B19" t="s">
        <v>24</v>
      </c>
      <c r="C19" s="5">
        <v>43983</v>
      </c>
      <c r="D19" s="3">
        <v>20000</v>
      </c>
      <c r="E19" s="3">
        <f>$D19</f>
        <v>20000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>
        <f t="shared" si="0"/>
        <v>0</v>
      </c>
    </row>
    <row r="20" spans="1:17" x14ac:dyDescent="0.35">
      <c r="A20" t="s">
        <v>25</v>
      </c>
      <c r="B20" t="s">
        <v>24</v>
      </c>
      <c r="C20" s="5">
        <v>43983</v>
      </c>
      <c r="D20" s="3">
        <v>-2000</v>
      </c>
      <c r="E20" s="3"/>
      <c r="F20" s="3">
        <f>$D20</f>
        <v>-2000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>
        <f t="shared" si="0"/>
        <v>0</v>
      </c>
    </row>
    <row r="21" spans="1:17" x14ac:dyDescent="0.35">
      <c r="A21" t="s">
        <v>10</v>
      </c>
      <c r="B21" t="s">
        <v>26</v>
      </c>
      <c r="C21" s="5">
        <v>43983</v>
      </c>
      <c r="D21" s="3">
        <v>3000</v>
      </c>
      <c r="E21" s="3"/>
      <c r="F21" s="3"/>
      <c r="G21" s="3"/>
      <c r="H21" s="3">
        <f>$D21</f>
        <v>3000</v>
      </c>
      <c r="I21" s="3"/>
      <c r="J21" s="3"/>
      <c r="K21" s="3"/>
      <c r="L21" s="3"/>
      <c r="M21" s="3"/>
      <c r="N21" s="3"/>
      <c r="O21" s="3"/>
      <c r="P21" s="3"/>
      <c r="Q21" s="3">
        <f t="shared" si="0"/>
        <v>0</v>
      </c>
    </row>
    <row r="22" spans="1:17" x14ac:dyDescent="0.35">
      <c r="A22" t="s">
        <v>18</v>
      </c>
      <c r="B22" t="s">
        <v>27</v>
      </c>
      <c r="C22" s="5">
        <v>43992</v>
      </c>
      <c r="D22" s="3">
        <v>650</v>
      </c>
      <c r="E22" s="3"/>
      <c r="F22" s="3"/>
      <c r="G22" s="3"/>
      <c r="H22" s="3"/>
      <c r="I22" s="3"/>
      <c r="J22" s="3"/>
      <c r="K22" s="3"/>
      <c r="L22" s="3"/>
      <c r="M22" s="3"/>
      <c r="N22" s="3">
        <f>$D22</f>
        <v>650</v>
      </c>
      <c r="O22" s="3"/>
      <c r="P22" s="3"/>
      <c r="Q22" s="3">
        <f t="shared" si="0"/>
        <v>0</v>
      </c>
    </row>
    <row r="23" spans="1:17" x14ac:dyDescent="0.35">
      <c r="A23" t="s">
        <v>15</v>
      </c>
      <c r="B23" t="s">
        <v>28</v>
      </c>
      <c r="C23" s="5">
        <v>43992</v>
      </c>
      <c r="D23" s="3">
        <v>900</v>
      </c>
      <c r="E23" s="3"/>
      <c r="F23" s="3"/>
      <c r="G23" s="3"/>
      <c r="H23" s="3"/>
      <c r="I23" s="3"/>
      <c r="J23" s="3"/>
      <c r="K23" s="3">
        <f>$D23</f>
        <v>900</v>
      </c>
      <c r="L23" s="3"/>
      <c r="M23" s="3"/>
      <c r="N23" s="3"/>
      <c r="O23" s="3"/>
      <c r="P23" s="3"/>
      <c r="Q23" s="3">
        <f t="shared" si="0"/>
        <v>0</v>
      </c>
    </row>
    <row r="24" spans="1:17" x14ac:dyDescent="0.35">
      <c r="A24" t="s">
        <v>23</v>
      </c>
      <c r="B24" t="s">
        <v>24</v>
      </c>
      <c r="C24" s="5">
        <v>43998</v>
      </c>
      <c r="D24" s="3">
        <v>20000</v>
      </c>
      <c r="E24" s="3">
        <f>$D24</f>
        <v>20000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>
        <f t="shared" si="0"/>
        <v>0</v>
      </c>
    </row>
    <row r="25" spans="1:17" x14ac:dyDescent="0.35">
      <c r="A25" t="s">
        <v>25</v>
      </c>
      <c r="B25" t="s">
        <v>24</v>
      </c>
      <c r="C25" s="5">
        <v>43998</v>
      </c>
      <c r="D25" s="3">
        <v>-2000</v>
      </c>
      <c r="E25" s="3"/>
      <c r="F25" s="3">
        <f>$D25</f>
        <v>-2000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>
        <f t="shared" si="0"/>
        <v>0</v>
      </c>
    </row>
    <row r="26" spans="1:17" x14ac:dyDescent="0.35">
      <c r="A26" t="s">
        <v>19</v>
      </c>
      <c r="B26" t="s">
        <v>6</v>
      </c>
      <c r="C26" s="5">
        <v>44002</v>
      </c>
      <c r="D26" s="3">
        <v>250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>
        <f>$D26</f>
        <v>250</v>
      </c>
      <c r="P26" s="3"/>
      <c r="Q26" s="3">
        <f t="shared" si="0"/>
        <v>0</v>
      </c>
    </row>
    <row r="27" spans="1:17" x14ac:dyDescent="0.35">
      <c r="A27" t="s">
        <v>29</v>
      </c>
      <c r="B27" t="s">
        <v>30</v>
      </c>
      <c r="C27" s="5">
        <v>44002</v>
      </c>
      <c r="D27" s="3">
        <v>8000</v>
      </c>
      <c r="E27" s="3"/>
      <c r="F27" s="3">
        <f>$D27</f>
        <v>8000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>
        <f t="shared" si="0"/>
        <v>0</v>
      </c>
    </row>
    <row r="28" spans="1:17" x14ac:dyDescent="0.35">
      <c r="A28" t="s">
        <v>31</v>
      </c>
      <c r="B28" t="s">
        <v>40</v>
      </c>
      <c r="C28" s="5">
        <v>44007</v>
      </c>
      <c r="D28" s="3">
        <f>0.03*40000</f>
        <v>1200</v>
      </c>
      <c r="E28" s="3"/>
      <c r="F28" s="3"/>
      <c r="G28" s="3">
        <f>$D28</f>
        <v>1200</v>
      </c>
      <c r="H28" s="3"/>
      <c r="I28" s="3"/>
      <c r="J28" s="3"/>
      <c r="K28" s="3"/>
      <c r="L28" s="3"/>
      <c r="M28" s="3"/>
      <c r="N28" s="3"/>
      <c r="O28" s="3"/>
      <c r="P28" s="3"/>
      <c r="Q28" s="3">
        <f t="shared" si="0"/>
        <v>0</v>
      </c>
    </row>
    <row r="29" spans="1:17" x14ac:dyDescent="0.35">
      <c r="C29" s="5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>
        <f t="shared" si="0"/>
        <v>0</v>
      </c>
    </row>
    <row r="30" spans="1:17" x14ac:dyDescent="0.35">
      <c r="C30" s="5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>
        <f t="shared" si="0"/>
        <v>0</v>
      </c>
    </row>
    <row r="31" spans="1:17" x14ac:dyDescent="0.35">
      <c r="A31" t="s">
        <v>33</v>
      </c>
      <c r="D31" s="7">
        <f t="shared" ref="D31:Q31" si="1">SUM(D9:D30)</f>
        <v>100000</v>
      </c>
      <c r="E31" s="7">
        <f t="shared" si="1"/>
        <v>80000</v>
      </c>
      <c r="F31" s="7">
        <f t="shared" si="1"/>
        <v>8000</v>
      </c>
      <c r="G31" s="7">
        <f t="shared" si="1"/>
        <v>2400</v>
      </c>
      <c r="H31" s="7">
        <f t="shared" si="1"/>
        <v>6000</v>
      </c>
      <c r="I31" s="7">
        <f t="shared" si="1"/>
        <v>0</v>
      </c>
      <c r="J31" s="7">
        <f t="shared" si="1"/>
        <v>0</v>
      </c>
      <c r="K31" s="7">
        <f t="shared" si="1"/>
        <v>1800</v>
      </c>
      <c r="L31" s="7">
        <f t="shared" si="1"/>
        <v>0</v>
      </c>
      <c r="M31" s="7">
        <f t="shared" si="1"/>
        <v>0</v>
      </c>
      <c r="N31" s="7">
        <f t="shared" si="1"/>
        <v>1300</v>
      </c>
      <c r="O31" s="7">
        <f t="shared" si="1"/>
        <v>500</v>
      </c>
      <c r="P31" s="7">
        <f t="shared" si="1"/>
        <v>0</v>
      </c>
      <c r="Q31" s="7">
        <f t="shared" si="1"/>
        <v>0</v>
      </c>
    </row>
    <row r="33" spans="1:5" x14ac:dyDescent="0.35">
      <c r="A33" t="s">
        <v>34</v>
      </c>
      <c r="E33" s="3">
        <f>SUM(E31:G31)</f>
        <v>90400</v>
      </c>
    </row>
    <row r="34" spans="1:5" x14ac:dyDescent="0.35">
      <c r="A34" t="s">
        <v>35</v>
      </c>
      <c r="E34" s="6">
        <f>E33/D31</f>
        <v>0.90400000000000003</v>
      </c>
    </row>
  </sheetData>
  <mergeCells count="1">
    <mergeCell ref="F7:G7"/>
  </mergeCells>
  <pageMargins left="0.7" right="0.7" top="0.75" bottom="0.75" header="0.3" footer="0.3"/>
  <pageSetup scale="67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Marcum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Maksymiw, Michael</dc:creator>
  <cp:lastModifiedBy>Kolakowski, Megan</cp:lastModifiedBy>
  <dcterms:created xsi:type="dcterms:W3CDTF">2020-05-04T21:38:32Z</dcterms:created>
  <dcterms:modified xsi:type="dcterms:W3CDTF">2020-05-08T01:14:57Z</dcterms:modified>
</cp:coreProperties>
</file>